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5480" windowHeight="10920" tabRatio="601" activeTab="0"/>
  </bookViews>
  <sheets>
    <sheet name="Звіт ХМТГ за І кв. " sheetId="1" r:id="rId1"/>
  </sheets>
  <definedNames>
    <definedName name="_xlnm.Print_Area" localSheetId="0">'Звіт ХМТГ за І кв. '!$A$2:$H$53</definedName>
  </definedNames>
  <calcPr fullCalcOnLoad="1"/>
</workbook>
</file>

<file path=xl/sharedStrings.xml><?xml version="1.0" encoding="utf-8"?>
<sst xmlns="http://schemas.openxmlformats.org/spreadsheetml/2006/main" count="58" uniqueCount="53">
  <si>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</si>
  <si>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</si>
  <si>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</si>
  <si>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</si>
  <si>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</si>
  <si>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</si>
  <si>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</si>
  <si>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</si>
  <si>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інших адміністративних послуг</t>
  </si>
  <si>
    <t>ЗВІТ</t>
  </si>
  <si>
    <t>Код</t>
  </si>
  <si>
    <t>Разом доходів</t>
  </si>
  <si>
    <t>Загальний фонд</t>
  </si>
  <si>
    <t>ДОХОДИ</t>
  </si>
  <si>
    <t>ВИДАТКИ</t>
  </si>
  <si>
    <t>0100</t>
  </si>
  <si>
    <t xml:space="preserve"> </t>
  </si>
  <si>
    <t>Всього видатків загального та  спеціального фондів</t>
  </si>
  <si>
    <t xml:space="preserve">Інші неподаткові надходження  </t>
  </si>
  <si>
    <t>Затверджено на 2021 рік</t>
  </si>
  <si>
    <t>Плата за надання адміністративних послуг</t>
  </si>
  <si>
    <t>Уточнений план 2021 року з урахуванням змін до кошторисних призначень</t>
  </si>
  <si>
    <t>Адмінзбір за державну реєстрацію юридичних осіб, фізичних осіб</t>
  </si>
  <si>
    <t>грн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</si>
  <si>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</si>
  <si>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іншим місцевим бюджетам на здійснення програм та заходів за рахунок коштів місцевих бюджетів</t>
  </si>
  <si>
    <t>Всього загальний фонд</t>
  </si>
  <si>
    <t>Всього спеціальний фонд</t>
  </si>
  <si>
    <t xml:space="preserve">Державне управління- всього, у т. ч. </t>
  </si>
  <si>
    <t>оплата праці з нарахуваннями</t>
  </si>
  <si>
    <t>оплата комунальних послуг та енергоносіїв</t>
  </si>
  <si>
    <t>окремі заходи із реалізації регіональних програм</t>
  </si>
  <si>
    <t>предмети, матеріали, обладнання</t>
  </si>
  <si>
    <t>оплата послуг(крім комунальних)</t>
  </si>
  <si>
    <t>видатки на відрядження</t>
  </si>
  <si>
    <t>інші поточні видатки</t>
  </si>
  <si>
    <t>Державне управління-всього, у т.ч.</t>
  </si>
  <si>
    <t>придбання обладнання</t>
  </si>
  <si>
    <t>Виконано за 2021 рік</t>
  </si>
  <si>
    <t>Відхил. у сумі до уточненого плану  2021року</t>
  </si>
  <si>
    <t>% виконання до уточненого плану  2021 року</t>
  </si>
  <si>
    <t>6=5-4</t>
  </si>
  <si>
    <t>7=5/4*100</t>
  </si>
  <si>
    <t xml:space="preserve">      Спеціальний фонд</t>
  </si>
  <si>
    <t>Власні надходження бюджетних установ</t>
  </si>
  <si>
    <t>Всього доходи загальний та спеціальний фонд</t>
  </si>
  <si>
    <t>Утримання та забезпечення діяльності центрів соціальних служб</t>
  </si>
  <si>
    <t>Інші заклади в галузі культури і мистецтва</t>
  </si>
  <si>
    <t xml:space="preserve">                                            про  виконання районного бюджету Херсонського району  2021 рк                                        </t>
  </si>
  <si>
    <t>Ірина Демешко</t>
  </si>
  <si>
    <t>Начальник відділу фінансів</t>
  </si>
  <si>
    <t>районної державної адміністрації</t>
  </si>
  <si>
    <r>
      <t xml:space="preserve">СХВАЛЕНО                                                                                             Розпорядження голови                                                    районної  державної адміністрації                                                                                                                                </t>
    </r>
    <r>
      <rPr>
        <u val="single"/>
        <sz val="22"/>
        <rFont val="Times New Roman"/>
        <family val="1"/>
      </rPr>
      <t xml:space="preserve">26.01.2022        </t>
    </r>
    <r>
      <rPr>
        <sz val="22"/>
        <rFont val="Times New Roman"/>
        <family val="1"/>
      </rPr>
      <t xml:space="preserve">№ </t>
    </r>
    <r>
      <rPr>
        <u val="single"/>
        <sz val="22"/>
        <rFont val="Times New Roman"/>
        <family val="1"/>
      </rPr>
      <t>12</t>
    </r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</si>
</sst>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0.00"/>
    <numFmt numFmtId="189" formatCode="#,##0.0"/>
    <numFmt numFmtId="190" formatCode="0.00000"/>
    <numFmt numFmtId="191" formatCode="#,##0.00000"/>
    <numFmt numFmtId="192" formatCode="#,##0.000"/>
    <numFmt numFmtId="193" formatCode="#,##0.0000"/>
    <numFmt numFmtId="194" formatCode="#,##0.000000"/>
    <numFmt numFmtId="195" formatCode="#,##0.0000000"/>
    <numFmt numFmtId="196" formatCode="0.0"/>
    <numFmt numFmtId="197" formatCode="_-* #,##0.00000\ _₽_-;\-* #,##0.00000\ _₽_-;_-* &quot;-&quot;??\ _₽_-;_-@_-"/>
    <numFmt numFmtId="198" formatCode="#0.0"/>
    <numFmt numFmtId="199" formatCode="#,##0.00000000"/>
    <numFmt numFmtId="200" formatCode="0.0000"/>
    <numFmt numFmtId="201" formatCode="0.000000"/>
    <numFmt numFmtId="202" formatCode="#,##0.000000000"/>
    <numFmt numFmtId="203" formatCode="#,##0.0000000000"/>
    <numFmt numFmtId="204" formatCode="#,##0.00000000000"/>
    <numFmt numFmtId="205" formatCode="_-* #,##0.000\ _₽_-;\-* #,##0.000\ _₽_-;_-* &quot;-&quot;??\ _₽_-;_-@_-"/>
    <numFmt numFmtId="206" formatCode="_-* #,##0.0\ _₽_-;\-* #,##0.0\ _₽_-;_-* &quot;-&quot;??\ _₽_-;_-@_-"/>
    <numFmt numFmtId="207" formatCode="#,##0.000000000000"/>
    <numFmt numFmtId="208" formatCode="#,##0.0000000000000"/>
    <numFmt numFmtId="209" formatCode="#,##0.00000000000000"/>
    <numFmt numFmtId="210" formatCode="#,##0.000000000000000"/>
    <numFmt numFmtId="211" formatCode="#,##0.00;\-#,##0.00"/>
    <numFmt numFmtId="212" formatCode="_-* #,##0.0_р_._-;\-* #,##0.0_р_._-;_-* &quot;-&quot;?_р_._-;_-@_-"/>
    <numFmt numFmtId="213" formatCode="#,##0.00\ &quot;₴&quot;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.0&quot;₴&quot;"/>
    <numFmt numFmtId="219" formatCode="#,##0.0_₴"/>
    <numFmt numFmtId="220" formatCode="#,##0.00_ ;\-#,##0.00\ "/>
  </numFmts>
  <fonts count="46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7"/>
      <color indexed="36"/>
      <name val="Times New Roman"/>
      <family val="0"/>
    </font>
    <font>
      <sz val="22"/>
      <name val="Times New Roman"/>
      <family val="1"/>
    </font>
    <font>
      <sz val="26"/>
      <name val="Times New Roman"/>
      <family val="1"/>
    </font>
    <font>
      <i/>
      <sz val="22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u val="single"/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quotePrefix="1">
      <alignment horizontal="left" vertical="center" wrapText="1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89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179" fontId="7" fillId="0" borderId="0" xfId="6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189" fontId="5" fillId="0" borderId="12" xfId="0" applyNumberFormat="1" applyFont="1" applyFill="1" applyBorder="1" applyAlignment="1">
      <alignment horizontal="center" vertical="center"/>
    </xf>
    <xf numFmtId="219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top" wrapText="1"/>
    </xf>
    <xf numFmtId="189" fontId="5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3" fontId="5" fillId="0" borderId="14" xfId="0" applyNumberFormat="1" applyFont="1" applyFill="1" applyBorder="1" applyAlignment="1">
      <alignment horizontal="center" vertical="center" wrapText="1"/>
    </xf>
    <xf numFmtId="188" fontId="5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211" fontId="45" fillId="33" borderId="16" xfId="0" applyNumberFormat="1" applyFont="1" applyFill="1" applyBorder="1" applyAlignment="1">
      <alignment horizontal="right" vertical="center" wrapText="1"/>
    </xf>
    <xf numFmtId="220" fontId="5" fillId="0" borderId="12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 wrapText="1"/>
    </xf>
    <xf numFmtId="189" fontId="5" fillId="0" borderId="12" xfId="0" applyNumberFormat="1" applyFont="1" applyFill="1" applyBorder="1" applyAlignment="1" quotePrefix="1">
      <alignment horizontal="center" vertical="center" wrapText="1"/>
    </xf>
    <xf numFmtId="211" fontId="5" fillId="0" borderId="12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  <xf numFmtId="2" fontId="5" fillId="0" borderId="12" xfId="0" applyNumberFormat="1" applyFont="1" applyFill="1" applyBorder="1" applyAlignment="1" quotePrefix="1">
      <alignment horizontal="center" vertical="center" wrapText="1"/>
    </xf>
    <xf numFmtId="189" fontId="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213" fontId="5" fillId="0" borderId="0" xfId="0" applyNumberFormat="1" applyFont="1" applyFill="1" applyAlignment="1">
      <alignment horizontal="left" vertical="justify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/>
    </xf>
    <xf numFmtId="0" fontId="45" fillId="33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79" fontId="6" fillId="0" borderId="0" xfId="6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view="pageBreakPreview" zoomScale="50" zoomScaleNormal="50" zoomScaleSheetLayoutView="50" zoomScalePageLayoutView="0" workbookViewId="0" topLeftCell="A1">
      <pane ySplit="3" topLeftCell="A4" activePane="bottomLeft" state="frozen"/>
      <selection pane="topLeft" activeCell="B1" sqref="B1"/>
      <selection pane="bottomLeft" activeCell="F2" sqref="F2:H2"/>
    </sheetView>
  </sheetViews>
  <sheetFormatPr defaultColWidth="9.33203125" defaultRowHeight="12.75"/>
  <cols>
    <col min="1" max="1" width="22.83203125" style="8" customWidth="1"/>
    <col min="2" max="2" width="111.83203125" style="8" customWidth="1"/>
    <col min="3" max="3" width="29.33203125" style="8" customWidth="1"/>
    <col min="4" max="4" width="30.66015625" style="8" customWidth="1"/>
    <col min="5" max="5" width="29.83203125" style="8" customWidth="1"/>
    <col min="6" max="6" width="30.66015625" style="8" customWidth="1"/>
    <col min="7" max="7" width="31.33203125" style="8" customWidth="1"/>
    <col min="8" max="8" width="26.16015625" style="8" customWidth="1"/>
    <col min="9" max="9" width="38.5" style="8" customWidth="1"/>
    <col min="10" max="10" width="21.83203125" style="8" customWidth="1"/>
    <col min="11" max="11" width="20" style="8" customWidth="1"/>
    <col min="12" max="12" width="23" style="8" customWidth="1"/>
    <col min="13" max="13" width="10.66015625" style="8" bestFit="1" customWidth="1"/>
    <col min="14" max="16384" width="9.33203125" style="8" customWidth="1"/>
  </cols>
  <sheetData>
    <row r="2" spans="1:8" ht="159" customHeight="1">
      <c r="A2" s="18"/>
      <c r="B2" s="18"/>
      <c r="C2" s="18"/>
      <c r="D2" s="18"/>
      <c r="E2" s="18"/>
      <c r="F2" s="43" t="s">
        <v>52</v>
      </c>
      <c r="G2" s="43"/>
      <c r="H2" s="43"/>
    </row>
    <row r="3" spans="1:11" ht="27.75" customHeight="1">
      <c r="A3" s="53" t="s">
        <v>9</v>
      </c>
      <c r="B3" s="54"/>
      <c r="C3" s="54"/>
      <c r="D3" s="54"/>
      <c r="E3" s="54"/>
      <c r="F3" s="54"/>
      <c r="G3" s="54"/>
      <c r="H3" s="9"/>
      <c r="I3" s="9"/>
      <c r="J3" s="9"/>
      <c r="K3" s="9"/>
    </row>
    <row r="4" spans="1:8" ht="72" customHeight="1">
      <c r="A4" s="55" t="s">
        <v>48</v>
      </c>
      <c r="B4" s="55"/>
      <c r="C4" s="55"/>
      <c r="D4" s="55"/>
      <c r="E4" s="55"/>
      <c r="F4" s="55"/>
      <c r="G4" s="55"/>
      <c r="H4" s="10"/>
    </row>
    <row r="5" spans="1:8" ht="27" customHeight="1" hidden="1">
      <c r="A5" s="19"/>
      <c r="B5" s="19"/>
      <c r="C5" s="19"/>
      <c r="D5" s="19"/>
      <c r="E5" s="19"/>
      <c r="F5" s="6"/>
      <c r="G5" s="4" t="s">
        <v>23</v>
      </c>
      <c r="H5" s="10"/>
    </row>
    <row r="6" spans="1:8" ht="195" customHeight="1">
      <c r="A6" s="27" t="s">
        <v>10</v>
      </c>
      <c r="B6" s="28"/>
      <c r="C6" s="27" t="s">
        <v>19</v>
      </c>
      <c r="D6" s="29" t="s">
        <v>21</v>
      </c>
      <c r="E6" s="29" t="s">
        <v>38</v>
      </c>
      <c r="F6" s="27" t="s">
        <v>39</v>
      </c>
      <c r="G6" s="27" t="s">
        <v>40</v>
      </c>
      <c r="H6" s="30"/>
    </row>
    <row r="7" spans="1:8" ht="32.25" customHeight="1">
      <c r="A7" s="27">
        <v>1</v>
      </c>
      <c r="B7" s="27">
        <v>2</v>
      </c>
      <c r="C7" s="27">
        <v>3</v>
      </c>
      <c r="D7" s="31">
        <v>4</v>
      </c>
      <c r="E7" s="31">
        <v>5</v>
      </c>
      <c r="F7" s="27" t="s">
        <v>41</v>
      </c>
      <c r="G7" s="27" t="s">
        <v>42</v>
      </c>
      <c r="H7" s="30"/>
    </row>
    <row r="8" spans="1:8" ht="50.25" customHeight="1">
      <c r="A8" s="56" t="s">
        <v>13</v>
      </c>
      <c r="B8" s="57"/>
      <c r="C8" s="57"/>
      <c r="D8" s="57"/>
      <c r="E8" s="57"/>
      <c r="F8" s="57"/>
      <c r="G8" s="58"/>
      <c r="H8" s="30"/>
    </row>
    <row r="9" spans="1:8" ht="32.25" customHeight="1">
      <c r="A9" s="56" t="s">
        <v>12</v>
      </c>
      <c r="B9" s="57"/>
      <c r="C9" s="57"/>
      <c r="D9" s="57"/>
      <c r="E9" s="57"/>
      <c r="F9" s="57"/>
      <c r="G9" s="58"/>
      <c r="H9" s="30"/>
    </row>
    <row r="10" spans="1:9" ht="29.25" customHeight="1">
      <c r="A10" s="5">
        <v>10000000</v>
      </c>
      <c r="B10" s="2" t="s">
        <v>0</v>
      </c>
      <c r="C10" s="7">
        <f>C11</f>
        <v>0</v>
      </c>
      <c r="D10" s="7">
        <f>D11</f>
        <v>0</v>
      </c>
      <c r="E10" s="7">
        <f>E11</f>
        <v>69650.29</v>
      </c>
      <c r="F10" s="7">
        <f>E10-D10</f>
        <v>69650.29</v>
      </c>
      <c r="G10" s="7"/>
      <c r="H10" s="32"/>
      <c r="I10" s="16"/>
    </row>
    <row r="11" spans="1:8" ht="77.25" customHeight="1">
      <c r="A11" s="5">
        <v>11000000</v>
      </c>
      <c r="B11" s="2" t="s">
        <v>1</v>
      </c>
      <c r="C11" s="7">
        <f>SUM(C12:C12)</f>
        <v>0</v>
      </c>
      <c r="D11" s="7">
        <f>SUM(D12:D12)</f>
        <v>0</v>
      </c>
      <c r="E11" s="7">
        <f>SUM(E12:E12)</f>
        <v>69650.29</v>
      </c>
      <c r="F11" s="7">
        <f aca="true" t="shared" si="0" ref="F11:F22">E11-D11</f>
        <v>69650.29</v>
      </c>
      <c r="G11" s="7">
        <f>SUM(G12:G12)</f>
        <v>0</v>
      </c>
      <c r="H11" s="6"/>
    </row>
    <row r="12" spans="1:8" ht="29.25" customHeight="1">
      <c r="A12" s="5">
        <v>11020000</v>
      </c>
      <c r="B12" s="2" t="s">
        <v>2</v>
      </c>
      <c r="C12" s="7"/>
      <c r="D12" s="7"/>
      <c r="E12" s="7">
        <v>69650.29</v>
      </c>
      <c r="F12" s="7">
        <f t="shared" si="0"/>
        <v>69650.29</v>
      </c>
      <c r="G12" s="7"/>
      <c r="H12" s="6"/>
    </row>
    <row r="13" spans="1:8" ht="29.25" customHeight="1">
      <c r="A13" s="5">
        <v>20000000</v>
      </c>
      <c r="B13" s="2" t="s">
        <v>3</v>
      </c>
      <c r="C13" s="7">
        <f>C14+C16+C20</f>
        <v>202603</v>
      </c>
      <c r="D13" s="7">
        <f>D14+D16+D20</f>
        <v>202603</v>
      </c>
      <c r="E13" s="7">
        <f>E14+E16+E20</f>
        <v>711860.17</v>
      </c>
      <c r="F13" s="7">
        <f t="shared" si="0"/>
        <v>509257.17000000004</v>
      </c>
      <c r="G13" s="7"/>
      <c r="H13" s="6"/>
    </row>
    <row r="14" spans="1:8" ht="29.25" customHeight="1">
      <c r="A14" s="5">
        <v>21000000</v>
      </c>
      <c r="B14" s="2" t="s">
        <v>4</v>
      </c>
      <c r="C14" s="7">
        <f>C15</f>
        <v>0</v>
      </c>
      <c r="D14" s="7">
        <f>D15</f>
        <v>0</v>
      </c>
      <c r="E14" s="7">
        <f>E15</f>
        <v>53951.51</v>
      </c>
      <c r="F14" s="7">
        <f t="shared" si="0"/>
        <v>53951.51</v>
      </c>
      <c r="G14" s="7"/>
      <c r="H14" s="33"/>
    </row>
    <row r="15" spans="1:8" ht="88.5" customHeight="1">
      <c r="A15" s="5">
        <v>21010300</v>
      </c>
      <c r="B15" s="2" t="s">
        <v>5</v>
      </c>
      <c r="C15" s="7"/>
      <c r="D15" s="7"/>
      <c r="E15" s="7">
        <v>53951.51</v>
      </c>
      <c r="F15" s="7">
        <f t="shared" si="0"/>
        <v>53951.51</v>
      </c>
      <c r="G15" s="7"/>
      <c r="H15" s="6"/>
    </row>
    <row r="16" spans="1:8" ht="53.25" customHeight="1">
      <c r="A16" s="5">
        <v>22000000</v>
      </c>
      <c r="B16" s="2" t="s">
        <v>7</v>
      </c>
      <c r="C16" s="7">
        <f>SUM(C19:C19)</f>
        <v>12603</v>
      </c>
      <c r="D16" s="7">
        <f>SUM(D19:D19)</f>
        <v>12603</v>
      </c>
      <c r="E16" s="7">
        <f>E17</f>
        <v>10361.38</v>
      </c>
      <c r="F16" s="7">
        <f t="shared" si="0"/>
        <v>-2241.620000000001</v>
      </c>
      <c r="G16" s="7">
        <f>E16/D16*100</f>
        <v>82.21359993652304</v>
      </c>
      <c r="H16" s="33"/>
    </row>
    <row r="17" spans="1:8" ht="27.75">
      <c r="A17" s="5">
        <v>22010000</v>
      </c>
      <c r="B17" s="2" t="s">
        <v>20</v>
      </c>
      <c r="C17" s="7">
        <f>C18+C19</f>
        <v>12603</v>
      </c>
      <c r="D17" s="7">
        <f>D18+D19</f>
        <v>12603</v>
      </c>
      <c r="E17" s="7">
        <f>E18+E19</f>
        <v>10361.38</v>
      </c>
      <c r="F17" s="7">
        <f t="shared" si="0"/>
        <v>-2241.620000000001</v>
      </c>
      <c r="G17" s="7">
        <f>E17/D17*100</f>
        <v>82.21359993652304</v>
      </c>
      <c r="H17" s="33"/>
    </row>
    <row r="18" spans="1:8" ht="55.5">
      <c r="A18" s="5">
        <v>22010300</v>
      </c>
      <c r="B18" s="2" t="s">
        <v>22</v>
      </c>
      <c r="C18" s="7"/>
      <c r="D18" s="7"/>
      <c r="E18" s="7">
        <v>1092</v>
      </c>
      <c r="F18" s="7">
        <f t="shared" si="0"/>
        <v>1092</v>
      </c>
      <c r="G18" s="7"/>
      <c r="H18" s="33"/>
    </row>
    <row r="19" spans="1:8" ht="27.75">
      <c r="A19" s="5">
        <v>22012500</v>
      </c>
      <c r="B19" s="2" t="s">
        <v>8</v>
      </c>
      <c r="C19" s="7">
        <v>12603</v>
      </c>
      <c r="D19" s="7">
        <v>12603</v>
      </c>
      <c r="E19" s="7">
        <v>9269.38</v>
      </c>
      <c r="F19" s="7">
        <f t="shared" si="0"/>
        <v>-3333.620000000001</v>
      </c>
      <c r="G19" s="7">
        <f>E19/D19*100</f>
        <v>73.54899627072918</v>
      </c>
      <c r="H19" s="33"/>
    </row>
    <row r="20" spans="1:8" ht="27.75">
      <c r="A20" s="5">
        <v>24000000</v>
      </c>
      <c r="B20" s="2" t="s">
        <v>18</v>
      </c>
      <c r="C20" s="7">
        <f>C21</f>
        <v>190000</v>
      </c>
      <c r="D20" s="7">
        <f>D21</f>
        <v>190000</v>
      </c>
      <c r="E20" s="34">
        <v>647547.28</v>
      </c>
      <c r="F20" s="7">
        <f t="shared" si="0"/>
        <v>457547.28</v>
      </c>
      <c r="G20" s="7">
        <f>E20/D20*100</f>
        <v>340.8143578947369</v>
      </c>
      <c r="H20" s="6"/>
    </row>
    <row r="21" spans="1:8" ht="27.75">
      <c r="A21" s="5">
        <v>24060300</v>
      </c>
      <c r="B21" s="2" t="s">
        <v>6</v>
      </c>
      <c r="C21" s="12">
        <v>190000</v>
      </c>
      <c r="D21" s="12">
        <v>190000</v>
      </c>
      <c r="E21" s="34">
        <v>647547.28</v>
      </c>
      <c r="F21" s="7">
        <f t="shared" si="0"/>
        <v>457547.28</v>
      </c>
      <c r="G21" s="7">
        <f>E21/D21*100</f>
        <v>340.8143578947369</v>
      </c>
      <c r="H21" s="6"/>
    </row>
    <row r="22" spans="1:8" ht="27.75" customHeight="1">
      <c r="A22" s="44" t="s">
        <v>11</v>
      </c>
      <c r="B22" s="45"/>
      <c r="C22" s="7">
        <f>C13+C10</f>
        <v>202603</v>
      </c>
      <c r="D22" s="7">
        <f>D13+D10</f>
        <v>202603</v>
      </c>
      <c r="E22" s="7">
        <f>E10+E13</f>
        <v>781510.4600000001</v>
      </c>
      <c r="F22" s="7">
        <f t="shared" si="0"/>
        <v>578907.4600000001</v>
      </c>
      <c r="G22" s="7">
        <f>E22/D22*100</f>
        <v>385.7348904014255</v>
      </c>
      <c r="H22" s="6"/>
    </row>
    <row r="23" spans="1:8" ht="27.75">
      <c r="A23" s="23"/>
      <c r="B23" s="46" t="s">
        <v>43</v>
      </c>
      <c r="C23" s="47"/>
      <c r="D23" s="47"/>
      <c r="E23" s="47"/>
      <c r="F23" s="47"/>
      <c r="G23" s="47"/>
      <c r="H23" s="48"/>
    </row>
    <row r="24" spans="1:8" ht="27.75">
      <c r="A24" s="23"/>
      <c r="B24" s="49" t="s">
        <v>44</v>
      </c>
      <c r="C24" s="49"/>
      <c r="D24" s="14"/>
      <c r="E24" s="34">
        <v>1123.52</v>
      </c>
      <c r="F24" s="35">
        <f>E24-D24</f>
        <v>1123.52</v>
      </c>
      <c r="G24" s="14"/>
      <c r="H24" s="36"/>
    </row>
    <row r="25" spans="1:8" ht="27.75">
      <c r="A25" s="23"/>
      <c r="B25" s="14" t="s">
        <v>27</v>
      </c>
      <c r="C25" s="37"/>
      <c r="D25" s="14"/>
      <c r="E25" s="38">
        <f>E24</f>
        <v>1123.52</v>
      </c>
      <c r="F25" s="35">
        <f>E25-D25</f>
        <v>1123.52</v>
      </c>
      <c r="G25" s="14"/>
      <c r="H25" s="6"/>
    </row>
    <row r="26" spans="1:8" ht="66">
      <c r="A26" s="23"/>
      <c r="B26" s="39" t="s">
        <v>45</v>
      </c>
      <c r="C26" s="37">
        <f>C25+C22</f>
        <v>202603</v>
      </c>
      <c r="D26" s="37">
        <f>D25+D22</f>
        <v>202603</v>
      </c>
      <c r="E26" s="37">
        <f>E25+E22</f>
        <v>782633.9800000001</v>
      </c>
      <c r="F26" s="35">
        <f>E26-D26</f>
        <v>580030.9800000001</v>
      </c>
      <c r="G26" s="40">
        <f>E26/D26*100</f>
        <v>386.289433029126</v>
      </c>
      <c r="H26" s="6"/>
    </row>
    <row r="27" spans="1:8" ht="27.75" customHeight="1">
      <c r="A27" s="50" t="s">
        <v>14</v>
      </c>
      <c r="B27" s="51"/>
      <c r="C27" s="51"/>
      <c r="D27" s="51"/>
      <c r="E27" s="51"/>
      <c r="F27" s="51"/>
      <c r="G27" s="52"/>
      <c r="H27" s="41"/>
    </row>
    <row r="28" spans="1:8" ht="27.75" customHeight="1">
      <c r="A28" s="50" t="s">
        <v>12</v>
      </c>
      <c r="B28" s="51"/>
      <c r="C28" s="51"/>
      <c r="D28" s="51"/>
      <c r="E28" s="51"/>
      <c r="F28" s="51"/>
      <c r="G28" s="52"/>
      <c r="H28" s="41"/>
    </row>
    <row r="29" spans="1:8" ht="27.75">
      <c r="A29" s="24"/>
      <c r="B29" s="25"/>
      <c r="C29" s="25"/>
      <c r="D29" s="25"/>
      <c r="E29" s="25"/>
      <c r="F29" s="25"/>
      <c r="G29" s="26"/>
      <c r="H29" s="6"/>
    </row>
    <row r="30" spans="1:8" ht="27.75">
      <c r="A30" s="1" t="s">
        <v>15</v>
      </c>
      <c r="B30" s="2" t="s">
        <v>28</v>
      </c>
      <c r="C30" s="7">
        <v>202603</v>
      </c>
      <c r="D30" s="7">
        <f>D32+D33+D31+D34+D35+D36+D37</f>
        <v>10017698.33</v>
      </c>
      <c r="E30" s="7">
        <f>E32+E33+E31+E34+E35+E36+E37</f>
        <v>7287112.600000001</v>
      </c>
      <c r="F30" s="7">
        <f>F32+F33+F31+F34+F35+F36+F37</f>
        <v>-2730585.73</v>
      </c>
      <c r="G30" s="7">
        <f>E30/D30*100</f>
        <v>72.74238412807146</v>
      </c>
      <c r="H30" s="6"/>
    </row>
    <row r="31" spans="1:8" ht="27.75">
      <c r="A31" s="13"/>
      <c r="B31" s="20" t="s">
        <v>29</v>
      </c>
      <c r="C31" s="21"/>
      <c r="D31" s="34">
        <v>9127532.83</v>
      </c>
      <c r="E31" s="34">
        <v>6529580.28</v>
      </c>
      <c r="F31" s="7">
        <f>E31-D31</f>
        <v>-2597952.55</v>
      </c>
      <c r="G31" s="7">
        <f>E31/D31*100</f>
        <v>71.53718755783429</v>
      </c>
      <c r="H31" s="6"/>
    </row>
    <row r="32" spans="1:8" ht="27.75">
      <c r="A32" s="13"/>
      <c r="B32" s="20" t="s">
        <v>32</v>
      </c>
      <c r="C32" s="21"/>
      <c r="D32" s="34">
        <v>360378.11</v>
      </c>
      <c r="E32" s="34">
        <v>287134.93</v>
      </c>
      <c r="F32" s="7">
        <f aca="true" t="shared" si="1" ref="F32:F42">E32-D32</f>
        <v>-73243.18</v>
      </c>
      <c r="G32" s="7">
        <f aca="true" t="shared" si="2" ref="G32:G42">E32/D32*100</f>
        <v>79.67601861278423</v>
      </c>
      <c r="H32" s="6"/>
    </row>
    <row r="33" spans="1:8" ht="27.75">
      <c r="A33" s="13"/>
      <c r="B33" s="20" t="s">
        <v>30</v>
      </c>
      <c r="C33" s="21">
        <v>202603</v>
      </c>
      <c r="D33" s="34">
        <v>222603</v>
      </c>
      <c r="E33" s="34">
        <v>183336.1</v>
      </c>
      <c r="F33" s="7">
        <f t="shared" si="1"/>
        <v>-39266.899999999994</v>
      </c>
      <c r="G33" s="7">
        <f t="shared" si="2"/>
        <v>82.36012093278168</v>
      </c>
      <c r="H33" s="6"/>
    </row>
    <row r="34" spans="1:8" ht="27.75">
      <c r="A34" s="13"/>
      <c r="B34" s="20" t="s">
        <v>31</v>
      </c>
      <c r="C34" s="21"/>
      <c r="D34" s="34">
        <v>783.5</v>
      </c>
      <c r="E34" s="21">
        <v>650</v>
      </c>
      <c r="F34" s="7">
        <f t="shared" si="1"/>
        <v>-133.5</v>
      </c>
      <c r="G34" s="7">
        <f t="shared" si="2"/>
        <v>82.96107211231653</v>
      </c>
      <c r="H34" s="6"/>
    </row>
    <row r="35" spans="1:8" ht="27.75">
      <c r="A35" s="13"/>
      <c r="B35" s="20" t="s">
        <v>33</v>
      </c>
      <c r="C35" s="21"/>
      <c r="D35" s="34">
        <v>257516.89</v>
      </c>
      <c r="E35" s="34">
        <v>256858.39</v>
      </c>
      <c r="F35" s="7">
        <f t="shared" si="1"/>
        <v>-658.5</v>
      </c>
      <c r="G35" s="7">
        <f t="shared" si="2"/>
        <v>99.7442886173408</v>
      </c>
      <c r="H35" s="6"/>
    </row>
    <row r="36" spans="1:8" ht="27.75">
      <c r="A36" s="13"/>
      <c r="B36" s="20" t="s">
        <v>34</v>
      </c>
      <c r="C36" s="21"/>
      <c r="D36" s="34">
        <v>42755</v>
      </c>
      <c r="E36" s="34">
        <v>23423.9</v>
      </c>
      <c r="F36" s="7">
        <f t="shared" si="1"/>
        <v>-19331.1</v>
      </c>
      <c r="G36" s="7">
        <f t="shared" si="2"/>
        <v>54.78634077885628</v>
      </c>
      <c r="H36" s="6"/>
    </row>
    <row r="37" spans="1:8" ht="27.75">
      <c r="A37" s="13"/>
      <c r="B37" s="20" t="s">
        <v>35</v>
      </c>
      <c r="C37" s="21"/>
      <c r="D37" s="34">
        <v>6129</v>
      </c>
      <c r="E37" s="34">
        <v>6129</v>
      </c>
      <c r="F37" s="7">
        <f t="shared" si="1"/>
        <v>0</v>
      </c>
      <c r="G37" s="7">
        <f t="shared" si="2"/>
        <v>100</v>
      </c>
      <c r="H37" s="6"/>
    </row>
    <row r="38" spans="1:8" ht="55.5">
      <c r="A38" s="13">
        <v>3121</v>
      </c>
      <c r="B38" s="20" t="s">
        <v>46</v>
      </c>
      <c r="C38" s="21"/>
      <c r="D38" s="34">
        <v>84193.97</v>
      </c>
      <c r="E38" s="34">
        <v>84193.97</v>
      </c>
      <c r="F38" s="7">
        <f t="shared" si="1"/>
        <v>0</v>
      </c>
      <c r="G38" s="7">
        <f t="shared" si="2"/>
        <v>100</v>
      </c>
      <c r="H38" s="6"/>
    </row>
    <row r="39" spans="1:8" ht="27.75">
      <c r="A39" s="13">
        <v>4082</v>
      </c>
      <c r="B39" s="20" t="s">
        <v>47</v>
      </c>
      <c r="C39" s="21"/>
      <c r="D39" s="34">
        <v>40000</v>
      </c>
      <c r="E39" s="34">
        <v>21995.89</v>
      </c>
      <c r="F39" s="7">
        <f t="shared" si="1"/>
        <v>-18004.11</v>
      </c>
      <c r="G39" s="7">
        <f t="shared" si="2"/>
        <v>54.989725</v>
      </c>
      <c r="H39" s="6"/>
    </row>
    <row r="40" spans="1:8" ht="83.25">
      <c r="A40" s="13">
        <v>9800</v>
      </c>
      <c r="B40" s="20" t="s">
        <v>24</v>
      </c>
      <c r="C40" s="22"/>
      <c r="D40" s="34">
        <v>1683106.03</v>
      </c>
      <c r="E40" s="34">
        <v>1683106.03</v>
      </c>
      <c r="F40" s="7">
        <f t="shared" si="1"/>
        <v>0</v>
      </c>
      <c r="G40" s="7">
        <f t="shared" si="2"/>
        <v>100</v>
      </c>
      <c r="H40" s="6"/>
    </row>
    <row r="41" spans="1:8" ht="83.25">
      <c r="A41" s="13">
        <v>9700</v>
      </c>
      <c r="B41" s="20" t="s">
        <v>25</v>
      </c>
      <c r="C41" s="22"/>
      <c r="D41" s="34">
        <v>4571100</v>
      </c>
      <c r="E41" s="34">
        <v>4533720</v>
      </c>
      <c r="F41" s="7">
        <f t="shared" si="1"/>
        <v>-37380</v>
      </c>
      <c r="G41" s="7">
        <f t="shared" si="2"/>
        <v>99.18225372448644</v>
      </c>
      <c r="H41" s="6"/>
    </row>
    <row r="42" spans="1:8" ht="27.75">
      <c r="A42" s="13"/>
      <c r="B42" s="20" t="s">
        <v>26</v>
      </c>
      <c r="C42" s="22">
        <f>C30+C40+C41</f>
        <v>202603</v>
      </c>
      <c r="D42" s="22">
        <f>D30+D38+D39+D40+D41</f>
        <v>16396098.33</v>
      </c>
      <c r="E42" s="22">
        <f>E30+E38+E39+E40+E41</f>
        <v>13610128.49</v>
      </c>
      <c r="F42" s="7">
        <f t="shared" si="1"/>
        <v>-2785969.84</v>
      </c>
      <c r="G42" s="7">
        <f t="shared" si="2"/>
        <v>83.00833659369741</v>
      </c>
      <c r="H42" s="6"/>
    </row>
    <row r="43" spans="1:8" ht="27.75" customHeight="1">
      <c r="A43" s="46" t="s">
        <v>43</v>
      </c>
      <c r="B43" s="47"/>
      <c r="C43" s="47"/>
      <c r="D43" s="47"/>
      <c r="E43" s="47"/>
      <c r="F43" s="47"/>
      <c r="G43" s="48"/>
      <c r="H43" s="6"/>
    </row>
    <row r="44" spans="1:8" ht="27.75">
      <c r="A44" s="13"/>
      <c r="B44" s="14"/>
      <c r="C44" s="14"/>
      <c r="D44" s="14"/>
      <c r="E44" s="14"/>
      <c r="F44" s="14"/>
      <c r="G44" s="15"/>
      <c r="H44" s="6"/>
    </row>
    <row r="45" spans="1:8" ht="27.75">
      <c r="A45" s="1" t="s">
        <v>15</v>
      </c>
      <c r="B45" s="2" t="s">
        <v>36</v>
      </c>
      <c r="C45" s="7"/>
      <c r="D45" s="7">
        <f>D46</f>
        <v>435480</v>
      </c>
      <c r="E45" s="7">
        <f>E46</f>
        <v>369899</v>
      </c>
      <c r="F45" s="7">
        <f>E45-D45</f>
        <v>-65581</v>
      </c>
      <c r="G45" s="7">
        <f>E45/D45*100</f>
        <v>84.94052539726279</v>
      </c>
      <c r="H45" s="6"/>
    </row>
    <row r="46" spans="1:8" ht="27.75">
      <c r="A46" s="1"/>
      <c r="B46" s="2" t="s">
        <v>37</v>
      </c>
      <c r="C46" s="7"/>
      <c r="D46" s="34">
        <v>435480</v>
      </c>
      <c r="E46" s="34">
        <v>369899</v>
      </c>
      <c r="F46" s="7">
        <f>E46-D46</f>
        <v>-65581</v>
      </c>
      <c r="G46" s="7">
        <f>E46/D46*100</f>
        <v>84.94052539726279</v>
      </c>
      <c r="H46" s="6"/>
    </row>
    <row r="47" spans="1:8" ht="83.25">
      <c r="A47" s="13">
        <v>9700</v>
      </c>
      <c r="B47" s="20" t="s">
        <v>25</v>
      </c>
      <c r="C47" s="7"/>
      <c r="D47" s="34">
        <v>87342.29</v>
      </c>
      <c r="E47" s="34">
        <v>87342.29</v>
      </c>
      <c r="F47" s="7">
        <f>E47-D47</f>
        <v>0</v>
      </c>
      <c r="G47" s="7">
        <f>E47/D47*100</f>
        <v>100</v>
      </c>
      <c r="H47" s="6"/>
    </row>
    <row r="48" spans="1:8" ht="27.75">
      <c r="A48" s="1"/>
      <c r="B48" s="2" t="s">
        <v>27</v>
      </c>
      <c r="C48" s="7">
        <f>C45</f>
        <v>0</v>
      </c>
      <c r="D48" s="7">
        <f>D45+D47</f>
        <v>522822.29</v>
      </c>
      <c r="E48" s="7">
        <f>E45+E47</f>
        <v>457241.29</v>
      </c>
      <c r="F48" s="7">
        <f>E48-D48</f>
        <v>-65581</v>
      </c>
      <c r="G48" s="7">
        <f>E48/D48*100</f>
        <v>87.45634965180999</v>
      </c>
      <c r="H48" s="6"/>
    </row>
    <row r="49" spans="1:8" ht="66">
      <c r="A49" s="3" t="s">
        <v>16</v>
      </c>
      <c r="B49" s="42" t="s">
        <v>17</v>
      </c>
      <c r="C49" s="7">
        <f>C42+C48</f>
        <v>202603</v>
      </c>
      <c r="D49" s="7">
        <f>D42+D48</f>
        <v>16918920.62</v>
      </c>
      <c r="E49" s="7">
        <f>E42+E48</f>
        <v>14067369.78</v>
      </c>
      <c r="F49" s="7">
        <f>F42+F48</f>
        <v>-2851550.84</v>
      </c>
      <c r="G49" s="7">
        <f>G42+G48</f>
        <v>170.46468624550738</v>
      </c>
      <c r="H49" s="16"/>
    </row>
    <row r="50" spans="1:8" ht="27.75">
      <c r="A50" s="11"/>
      <c r="B50" s="16"/>
      <c r="C50" s="16"/>
      <c r="D50" s="16"/>
      <c r="E50" s="16"/>
      <c r="F50" s="16"/>
      <c r="G50" s="16"/>
      <c r="H50" s="6"/>
    </row>
    <row r="51" spans="1:8" ht="27.75">
      <c r="A51" s="11"/>
      <c r="B51" s="17" t="s">
        <v>50</v>
      </c>
      <c r="C51" s="11"/>
      <c r="D51" s="11"/>
      <c r="E51" s="11"/>
      <c r="F51" s="11" t="s">
        <v>49</v>
      </c>
      <c r="G51" s="11"/>
      <c r="H51" s="6"/>
    </row>
    <row r="52" ht="27.75">
      <c r="B52" s="6" t="s">
        <v>51</v>
      </c>
    </row>
  </sheetData>
  <sheetProtection/>
  <mergeCells count="11">
    <mergeCell ref="A43:G43"/>
    <mergeCell ref="A3:G3"/>
    <mergeCell ref="A4:G4"/>
    <mergeCell ref="A8:G8"/>
    <mergeCell ref="A9:G9"/>
    <mergeCell ref="F2:H2"/>
    <mergeCell ref="A22:B22"/>
    <mergeCell ref="B23:H23"/>
    <mergeCell ref="B24:C24"/>
    <mergeCell ref="A27:G27"/>
    <mergeCell ref="A28:G28"/>
  </mergeCells>
  <printOptions/>
  <pageMargins left="0.18" right="0.17" top="0.17" bottom="0.1968503937007874" header="0.15748031496062992" footer="0.15748031496062992"/>
  <pageSetup horizontalDpi="600" verticalDpi="600" orientation="landscape" paperSize="9" scale="50" r:id="rId1"/>
  <headerFooter alignWithMargins="0">
    <oddFooter>&amp;R&amp;16&amp;P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Зоя</dc:creator>
  <cp:keywords/>
  <dc:description/>
  <cp:lastModifiedBy>Ноут1</cp:lastModifiedBy>
  <cp:lastPrinted>2022-01-11T08:51:05Z</cp:lastPrinted>
  <dcterms:created xsi:type="dcterms:W3CDTF">2017-02-16T07:50:30Z</dcterms:created>
  <dcterms:modified xsi:type="dcterms:W3CDTF">2022-01-27T09:38:55Z</dcterms:modified>
  <cp:category/>
  <cp:version/>
  <cp:contentType/>
  <cp:contentStatus/>
</cp:coreProperties>
</file>